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'Sheet1'!$A$1:$G$177</definedName>
  </definedNames>
  <calcPr calcId="145621"/>
</workbook>
</file>

<file path=xl/sharedStrings.xml><?xml version="1.0" encoding="utf-8"?>
<sst xmlns="http://schemas.openxmlformats.org/spreadsheetml/2006/main" count="110" uniqueCount="80">
  <si>
    <t>Annual Conference</t>
  </si>
  <si>
    <t>Submitted to</t>
  </si>
  <si>
    <t>Confidential Data</t>
  </si>
  <si>
    <t>BOARD OF DIRECTORS</t>
  </si>
  <si>
    <t>Description</t>
  </si>
  <si>
    <t>Col-1</t>
  </si>
  <si>
    <t>Budgeted</t>
  </si>
  <si>
    <t>Col-2</t>
  </si>
  <si>
    <t>Actual</t>
  </si>
  <si>
    <t>Variance</t>
  </si>
  <si>
    <t>Col-4=Col-2/Col-1</t>
  </si>
  <si>
    <t>% Accomplished</t>
  </si>
  <si>
    <t>Col-3=Col2-Col-1</t>
  </si>
  <si>
    <t>Revenue</t>
  </si>
  <si>
    <t>Exhibitor Booths</t>
  </si>
  <si>
    <t>Career Booths</t>
  </si>
  <si>
    <t xml:space="preserve">  1-2 Day Pass 25%</t>
  </si>
  <si>
    <t xml:space="preserve">  4 Day Pass 75%</t>
  </si>
  <si>
    <t>2013 LB</t>
  </si>
  <si>
    <t>2012 SAC</t>
  </si>
  <si>
    <t>2011 LB</t>
  </si>
  <si>
    <t>2010 SJ</t>
  </si>
  <si>
    <t>2009 LB</t>
  </si>
  <si>
    <t>2008 SJ</t>
  </si>
  <si>
    <t>2007 LB</t>
  </si>
  <si>
    <t>2006 SJ</t>
  </si>
  <si>
    <t>2005 LB</t>
  </si>
  <si>
    <t>First Presenter for Institutes</t>
  </si>
  <si>
    <t>and Workshops</t>
  </si>
  <si>
    <t xml:space="preserve">Thursday: CABE </t>
  </si>
  <si>
    <t>Friday: Seal of</t>
  </si>
  <si>
    <t>Intensive Two</t>
  </si>
  <si>
    <t>Institutes</t>
  </si>
  <si>
    <t>Teacher</t>
  </si>
  <si>
    <t>Administrator</t>
  </si>
  <si>
    <t>Parent</t>
  </si>
  <si>
    <t>Para Educator</t>
  </si>
  <si>
    <t>Students</t>
  </si>
  <si>
    <t>School Site Visits</t>
  </si>
  <si>
    <t xml:space="preserve">   Total Registrants</t>
  </si>
  <si>
    <t xml:space="preserve">   Total Registration Revenue</t>
  </si>
  <si>
    <t>Projections Onsite</t>
  </si>
  <si>
    <t>Registration</t>
  </si>
  <si>
    <t>Other Events</t>
  </si>
  <si>
    <t>Total Projection Onsite</t>
  </si>
  <si>
    <t>Hotel Pick Up as of Monday March 24, 2014</t>
  </si>
  <si>
    <t>Marriott</t>
  </si>
  <si>
    <t>Contracted</t>
  </si>
  <si>
    <t>Pickup</t>
  </si>
  <si>
    <t>Hilton</t>
  </si>
  <si>
    <t>Currently Estimated Rebate Revenue</t>
  </si>
  <si>
    <t>Est. Rev. Basis</t>
  </si>
  <si>
    <t>HISTORICAL REGISTRATION - ATTENDEES</t>
  </si>
  <si>
    <t>REGISTRATION</t>
  </si>
  <si>
    <t>No. of Attendees</t>
  </si>
  <si>
    <t>Membership Information - Type</t>
  </si>
  <si>
    <t>Registrant members</t>
  </si>
  <si>
    <t>Registrant non-members</t>
  </si>
  <si>
    <t xml:space="preserve">    Total Attendees</t>
  </si>
  <si>
    <t xml:space="preserve">    Total Revenue</t>
  </si>
  <si>
    <t>% of Pickup</t>
  </si>
  <si>
    <t xml:space="preserve"> </t>
  </si>
  <si>
    <t>Preliminary Stats Report - Anaheim 2014</t>
  </si>
  <si>
    <t>Retired Teacher/Administrator</t>
  </si>
  <si>
    <t>Lifetime Members</t>
  </si>
  <si>
    <t xml:space="preserve">   Total</t>
  </si>
  <si>
    <t>Percentage</t>
  </si>
  <si>
    <t>Institutional Members</t>
  </si>
  <si>
    <t>Membership Information - No. of Registrants &amp; Revenue</t>
  </si>
  <si>
    <t>Collected</t>
  </si>
  <si>
    <t>Balance due</t>
  </si>
  <si>
    <t>IPad</t>
  </si>
  <si>
    <t>Excellence Banquet</t>
  </si>
  <si>
    <t>Awards Luncheon</t>
  </si>
  <si>
    <t xml:space="preserve">   - Sponsors</t>
  </si>
  <si>
    <t xml:space="preserve">   - Advertisements</t>
  </si>
  <si>
    <t xml:space="preserve">   - Booth</t>
  </si>
  <si>
    <t xml:space="preserve">         Total</t>
  </si>
  <si>
    <t>Other Event Revenue:</t>
  </si>
  <si>
    <t>IPad(BYOD)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</si>
</sst>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4"/>
      <color theme="1"/>
      <name val="Arial Rounded MT Bold"/>
      <family val="2"/>
    </font>
    <font>
      <sz val="12"/>
      <color theme="1"/>
      <name val="Arial Rounded MT Bold"/>
      <family val="2"/>
    </font>
    <font>
      <sz val="12"/>
      <color theme="0"/>
      <name val="Arial Rounded MT Bold"/>
      <family val="2"/>
    </font>
    <font>
      <u val="single"/>
      <sz val="14"/>
      <color theme="1"/>
      <name val="Arial Rounded MT Bold"/>
      <family val="2"/>
    </font>
    <font>
      <sz val="14"/>
      <color theme="0"/>
      <name val="Arial Rounded MT Bold"/>
      <family val="2"/>
    </font>
    <font>
      <sz val="20"/>
      <color theme="1"/>
      <name val="Arial Rounded MT Bold"/>
      <family val="2"/>
    </font>
    <font>
      <b/>
      <sz val="22"/>
      <color theme="1"/>
      <name val="Arial Rounded MT Bold"/>
      <family val="2"/>
    </font>
    <font>
      <i/>
      <sz val="11"/>
      <color rgb="FFFF00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5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165" fontId="5" fillId="0" borderId="17" xfId="18" applyNumberFormat="1" applyFont="1" applyBorder="1"/>
    <xf numFmtId="9" fontId="5" fillId="0" borderId="18" xfId="15" applyFont="1" applyBorder="1"/>
    <xf numFmtId="165" fontId="5" fillId="3" borderId="17" xfId="18" applyNumberFormat="1" applyFont="1" applyFill="1" applyBorder="1"/>
    <xf numFmtId="9" fontId="5" fillId="3" borderId="18" xfId="15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166" fontId="5" fillId="0" borderId="17" xfId="16" applyNumberFormat="1" applyFont="1" applyBorder="1"/>
    <xf numFmtId="166" fontId="5" fillId="3" borderId="17" xfId="16" applyNumberFormat="1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5" fillId="0" borderId="13" xfId="0" applyFont="1" applyBorder="1"/>
    <xf numFmtId="9" fontId="5" fillId="0" borderId="14" xfId="15" applyFont="1" applyBorder="1"/>
    <xf numFmtId="0" fontId="9" fillId="3" borderId="15" xfId="0" applyFont="1" applyFill="1" applyBorder="1"/>
    <xf numFmtId="0" fontId="5" fillId="0" borderId="17" xfId="0" applyFont="1" applyBorder="1"/>
    <xf numFmtId="0" fontId="6" fillId="0" borderId="17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0" xfId="0" applyFont="1" applyFill="1" applyBorder="1"/>
    <xf numFmtId="0" fontId="5" fillId="0" borderId="17" xfId="0" applyFont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44" fontId="5" fillId="0" borderId="17" xfId="16" applyFont="1" applyBorder="1"/>
    <xf numFmtId="0" fontId="9" fillId="3" borderId="13" xfId="0" applyFont="1" applyFill="1" applyBorder="1"/>
    <xf numFmtId="166" fontId="7" fillId="3" borderId="15" xfId="16" applyNumberFormat="1" applyFont="1" applyFill="1" applyBorder="1"/>
    <xf numFmtId="9" fontId="7" fillId="3" borderId="16" xfId="15" applyFont="1" applyFill="1" applyBorder="1"/>
    <xf numFmtId="0" fontId="5" fillId="3" borderId="15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8" fillId="2" borderId="13" xfId="0" applyFont="1" applyFill="1" applyBorder="1" applyAlignment="1">
      <alignment horizontal="center"/>
    </xf>
    <xf numFmtId="0" fontId="5" fillId="4" borderId="19" xfId="0" applyFont="1" applyFill="1" applyBorder="1"/>
    <xf numFmtId="0" fontId="5" fillId="4" borderId="20" xfId="0" applyFont="1" applyFill="1" applyBorder="1"/>
    <xf numFmtId="0" fontId="5" fillId="3" borderId="9" xfId="0" applyFont="1" applyFill="1" applyBorder="1"/>
    <xf numFmtId="0" fontId="5" fillId="3" borderId="16" xfId="0" applyFont="1" applyFill="1" applyBorder="1"/>
    <xf numFmtId="0" fontId="5" fillId="4" borderId="9" xfId="0" applyFont="1" applyFill="1" applyBorder="1"/>
    <xf numFmtId="0" fontId="5" fillId="4" borderId="14" xfId="0" applyFont="1" applyFill="1" applyBorder="1"/>
    <xf numFmtId="0" fontId="5" fillId="4" borderId="13" xfId="0" applyFont="1" applyFill="1" applyBorder="1"/>
    <xf numFmtId="0" fontId="5" fillId="4" borderId="15" xfId="0" applyFont="1" applyFill="1" applyBorder="1"/>
    <xf numFmtId="165" fontId="5" fillId="3" borderId="9" xfId="18" applyNumberFormat="1" applyFont="1" applyFill="1" applyBorder="1"/>
    <xf numFmtId="165" fontId="5" fillId="3" borderId="13" xfId="18" applyNumberFormat="1" applyFont="1" applyFill="1" applyBorder="1"/>
    <xf numFmtId="165" fontId="5" fillId="3" borderId="15" xfId="18" applyNumberFormat="1" applyFont="1" applyFill="1" applyBorder="1"/>
    <xf numFmtId="165" fontId="5" fillId="4" borderId="9" xfId="18" applyNumberFormat="1" applyFont="1" applyFill="1" applyBorder="1"/>
    <xf numFmtId="165" fontId="5" fillId="4" borderId="13" xfId="18" applyNumberFormat="1" applyFont="1" applyFill="1" applyBorder="1"/>
    <xf numFmtId="165" fontId="5" fillId="4" borderId="15" xfId="18" applyNumberFormat="1" applyFont="1" applyFill="1" applyBorder="1"/>
    <xf numFmtId="9" fontId="5" fillId="3" borderId="14" xfId="15" applyFont="1" applyFill="1" applyBorder="1"/>
    <xf numFmtId="9" fontId="5" fillId="3" borderId="16" xfId="15" applyFont="1" applyFill="1" applyBorder="1"/>
    <xf numFmtId="9" fontId="5" fillId="4" borderId="14" xfId="15" applyFont="1" applyFill="1" applyBorder="1"/>
    <xf numFmtId="9" fontId="5" fillId="4" borderId="16" xfId="15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166" fontId="5" fillId="3" borderId="15" xfId="16" applyNumberFormat="1" applyFont="1" applyFill="1" applyBorder="1"/>
    <xf numFmtId="0" fontId="3" fillId="0" borderId="7" xfId="0" applyFont="1" applyBorder="1"/>
    <xf numFmtId="0" fontId="5" fillId="3" borderId="13" xfId="0" applyFont="1" applyFill="1" applyBorder="1" applyAlignment="1">
      <alignment horizontal="center"/>
    </xf>
    <xf numFmtId="44" fontId="5" fillId="3" borderId="17" xfId="16" applyFont="1" applyFill="1" applyBorder="1"/>
    <xf numFmtId="0" fontId="5" fillId="3" borderId="14" xfId="0" applyFont="1" applyFill="1" applyBorder="1" applyAlignment="1">
      <alignment horizontal="center"/>
    </xf>
    <xf numFmtId="165" fontId="5" fillId="0" borderId="15" xfId="18" applyNumberFormat="1" applyFont="1" applyBorder="1"/>
    <xf numFmtId="165" fontId="5" fillId="3" borderId="21" xfId="18" applyNumberFormat="1" applyFont="1" applyFill="1" applyBorder="1"/>
    <xf numFmtId="0" fontId="9" fillId="3" borderId="19" xfId="0" applyFont="1" applyFill="1" applyBorder="1"/>
    <xf numFmtId="0" fontId="9" fillId="3" borderId="20" xfId="0" applyFont="1" applyFill="1" applyBorder="1"/>
    <xf numFmtId="0" fontId="5" fillId="0" borderId="22" xfId="0" applyFont="1" applyBorder="1"/>
    <xf numFmtId="0" fontId="5" fillId="3" borderId="22" xfId="0" applyFont="1" applyFill="1" applyBorder="1"/>
    <xf numFmtId="166" fontId="5" fillId="3" borderId="16" xfId="16" applyNumberFormat="1" applyFont="1" applyFill="1" applyBorder="1"/>
    <xf numFmtId="165" fontId="5" fillId="0" borderId="18" xfId="18" applyNumberFormat="1" applyFont="1" applyBorder="1"/>
    <xf numFmtId="165" fontId="5" fillId="3" borderId="18" xfId="18" applyNumberFormat="1" applyFont="1" applyFill="1" applyBorder="1"/>
    <xf numFmtId="166" fontId="5" fillId="0" borderId="18" xfId="16" applyNumberFormat="1" applyFont="1" applyBorder="1"/>
    <xf numFmtId="166" fontId="5" fillId="3" borderId="18" xfId="16" applyNumberFormat="1" applyFont="1" applyFill="1" applyBorder="1"/>
    <xf numFmtId="0" fontId="5" fillId="0" borderId="14" xfId="0" applyFont="1" applyBorder="1"/>
    <xf numFmtId="0" fontId="5" fillId="3" borderId="0" xfId="0" applyFont="1" applyFill="1" applyBorder="1" applyAlignment="1">
      <alignment horizontal="center"/>
    </xf>
    <xf numFmtId="166" fontId="5" fillId="3" borderId="23" xfId="16" applyNumberFormat="1" applyFont="1" applyFill="1" applyBorder="1"/>
    <xf numFmtId="0" fontId="5" fillId="0" borderId="20" xfId="0" applyFont="1" applyBorder="1"/>
    <xf numFmtId="44" fontId="5" fillId="0" borderId="24" xfId="16" applyFont="1" applyBorder="1"/>
    <xf numFmtId="165" fontId="5" fillId="3" borderId="24" xfId="18" applyNumberFormat="1" applyFont="1" applyFill="1" applyBorder="1"/>
    <xf numFmtId="0" fontId="5" fillId="3" borderId="24" xfId="0" applyFont="1" applyFill="1" applyBorder="1"/>
    <xf numFmtId="0" fontId="5" fillId="0" borderId="24" xfId="0" applyFont="1" applyBorder="1"/>
    <xf numFmtId="166" fontId="5" fillId="3" borderId="24" xfId="16" applyNumberFormat="1" applyFont="1" applyFill="1" applyBorder="1"/>
    <xf numFmtId="166" fontId="5" fillId="3" borderId="13" xfId="16" applyNumberFormat="1" applyFont="1" applyFill="1" applyBorder="1" applyAlignment="1">
      <alignment horizontal="right"/>
    </xf>
    <xf numFmtId="166" fontId="5" fillId="3" borderId="13" xfId="0" applyNumberFormat="1" applyFont="1" applyFill="1" applyBorder="1"/>
    <xf numFmtId="0" fontId="6" fillId="3" borderId="22" xfId="0" applyFont="1" applyFill="1" applyBorder="1"/>
    <xf numFmtId="166" fontId="6" fillId="3" borderId="25" xfId="16" applyNumberFormat="1" applyFont="1" applyFill="1" applyBorder="1"/>
    <xf numFmtId="0" fontId="6" fillId="0" borderId="22" xfId="0" applyFont="1" applyBorder="1"/>
    <xf numFmtId="165" fontId="6" fillId="0" borderId="25" xfId="18" applyNumberFormat="1" applyFont="1" applyBorder="1"/>
    <xf numFmtId="166" fontId="5" fillId="3" borderId="13" xfId="0" applyNumberFormat="1" applyFont="1" applyFill="1" applyBorder="1" applyAlignment="1">
      <alignment horizontal="center"/>
    </xf>
    <xf numFmtId="166" fontId="5" fillId="4" borderId="15" xfId="16" applyNumberFormat="1" applyFont="1" applyFill="1" applyBorder="1"/>
    <xf numFmtId="166" fontId="5" fillId="3" borderId="13" xfId="16" applyNumberFormat="1" applyFont="1" applyFill="1" applyBorder="1" applyAlignment="1">
      <alignment horizontal="center"/>
    </xf>
    <xf numFmtId="0" fontId="3" fillId="0" borderId="0" xfId="0" applyFont="1" applyBorder="1"/>
    <xf numFmtId="9" fontId="5" fillId="4" borderId="15" xfId="15" applyFont="1" applyFill="1" applyBorder="1" applyAlignment="1">
      <alignment horizontal="center"/>
    </xf>
    <xf numFmtId="9" fontId="5" fillId="3" borderId="17" xfId="15" applyFont="1" applyFill="1" applyBorder="1" applyAlignment="1">
      <alignment horizontal="center"/>
    </xf>
    <xf numFmtId="165" fontId="5" fillId="0" borderId="26" xfId="18" applyNumberFormat="1" applyFont="1" applyBorder="1"/>
    <xf numFmtId="9" fontId="5" fillId="0" borderId="27" xfId="15" applyFont="1" applyBorder="1"/>
    <xf numFmtId="166" fontId="5" fillId="0" borderId="26" xfId="16" applyNumberFormat="1" applyFont="1" applyBorder="1"/>
    <xf numFmtId="166" fontId="5" fillId="3" borderId="15" xfId="16" applyNumberFormat="1" applyFont="1" applyFill="1" applyBorder="1" applyAlignment="1">
      <alignment horizontal="right"/>
    </xf>
    <xf numFmtId="166" fontId="5" fillId="3" borderId="15" xfId="0" applyNumberFormat="1" applyFont="1" applyFill="1" applyBorder="1"/>
    <xf numFmtId="166" fontId="5" fillId="4" borderId="13" xfId="0" applyNumberFormat="1" applyFont="1" applyFill="1" applyBorder="1"/>
    <xf numFmtId="0" fontId="5" fillId="4" borderId="13" xfId="0" applyFont="1" applyFill="1" applyBorder="1" applyAlignment="1">
      <alignment horizontal="center"/>
    </xf>
    <xf numFmtId="0" fontId="6" fillId="3" borderId="17" xfId="0" applyFont="1" applyFill="1" applyBorder="1"/>
    <xf numFmtId="166" fontId="6" fillId="3" borderId="26" xfId="16" applyNumberFormat="1" applyFont="1" applyFill="1" applyBorder="1"/>
    <xf numFmtId="0" fontId="5" fillId="0" borderId="15" xfId="0" applyFont="1" applyBorder="1"/>
    <xf numFmtId="165" fontId="5" fillId="3" borderId="16" xfId="18" applyNumberFormat="1" applyFont="1" applyFill="1" applyBorder="1"/>
    <xf numFmtId="0" fontId="4" fillId="0" borderId="28" xfId="0" applyFont="1" applyBorder="1"/>
    <xf numFmtId="166" fontId="5" fillId="3" borderId="15" xfId="16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4" borderId="17" xfId="0" applyFont="1" applyFill="1" applyBorder="1"/>
    <xf numFmtId="165" fontId="5" fillId="4" borderId="17" xfId="18" applyNumberFormat="1" applyFont="1" applyFill="1" applyBorder="1"/>
    <xf numFmtId="44" fontId="6" fillId="4" borderId="26" xfId="16" applyFont="1" applyFill="1" applyBorder="1"/>
    <xf numFmtId="9" fontId="5" fillId="4" borderId="18" xfId="15" applyFont="1" applyFill="1" applyBorder="1"/>
    <xf numFmtId="164" fontId="11" fillId="0" borderId="4" xfId="0" applyNumberFormat="1" applyFont="1" applyBorder="1" applyAlignment="1">
      <alignment horizontal="center"/>
    </xf>
    <xf numFmtId="0" fontId="13" fillId="0" borderId="0" xfId="0" applyFont="1"/>
    <xf numFmtId="44" fontId="5" fillId="0" borderId="18" xfId="16" applyFont="1" applyBorder="1"/>
    <xf numFmtId="0" fontId="9" fillId="3" borderId="29" xfId="0" applyFont="1" applyFill="1" applyBorder="1"/>
    <xf numFmtId="0" fontId="5" fillId="3" borderId="10" xfId="0" applyFont="1" applyFill="1" applyBorder="1"/>
    <xf numFmtId="9" fontId="5" fillId="3" borderId="16" xfId="15" applyFont="1" applyFill="1" applyBorder="1" applyAlignment="1">
      <alignment horizontal="center"/>
    </xf>
    <xf numFmtId="167" fontId="5" fillId="0" borderId="18" xfId="15" applyNumberFormat="1" applyFont="1" applyBorder="1" applyAlignment="1">
      <alignment horizontal="center"/>
    </xf>
    <xf numFmtId="167" fontId="5" fillId="3" borderId="18" xfId="15" applyNumberFormat="1" applyFont="1" applyFill="1" applyBorder="1" applyAlignment="1">
      <alignment horizontal="center"/>
    </xf>
    <xf numFmtId="167" fontId="5" fillId="3" borderId="21" xfId="15" applyNumberFormat="1" applyFont="1" applyFill="1" applyBorder="1" applyAlignment="1">
      <alignment horizontal="center"/>
    </xf>
    <xf numFmtId="0" fontId="5" fillId="4" borderId="22" xfId="0" applyFont="1" applyFill="1" applyBorder="1"/>
    <xf numFmtId="0" fontId="5" fillId="4" borderId="18" xfId="0" applyFont="1" applyFill="1" applyBorder="1"/>
    <xf numFmtId="9" fontId="5" fillId="4" borderId="25" xfId="15" applyFont="1" applyFill="1" applyBorder="1" applyAlignment="1">
      <alignment horizontal="center"/>
    </xf>
    <xf numFmtId="165" fontId="5" fillId="0" borderId="17" xfId="18" applyNumberFormat="1" applyFont="1" applyBorder="1" applyAlignment="1">
      <alignment horizontal="right"/>
    </xf>
    <xf numFmtId="165" fontId="5" fillId="3" borderId="17" xfId="18" applyNumberFormat="1" applyFont="1" applyFill="1" applyBorder="1" applyAlignment="1">
      <alignment horizontal="right"/>
    </xf>
    <xf numFmtId="165" fontId="5" fillId="3" borderId="21" xfId="18" applyNumberFormat="1" applyFont="1" applyFill="1" applyBorder="1" applyAlignment="1">
      <alignment horizontal="right"/>
    </xf>
    <xf numFmtId="165" fontId="5" fillId="4" borderId="30" xfId="18" applyNumberFormat="1" applyFont="1" applyFill="1" applyBorder="1" applyAlignment="1">
      <alignment horizontal="right"/>
    </xf>
    <xf numFmtId="0" fontId="10" fillId="2" borderId="2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9" fontId="5" fillId="4" borderId="15" xfId="15" applyFont="1" applyFill="1" applyBorder="1"/>
    <xf numFmtId="9" fontId="5" fillId="3" borderId="15" xfId="15" applyFont="1" applyFill="1" applyBorder="1"/>
    <xf numFmtId="43" fontId="5" fillId="3" borderId="15" xfId="18" applyFont="1" applyFill="1" applyBorder="1"/>
    <xf numFmtId="0" fontId="5" fillId="4" borderId="23" xfId="0" applyFont="1" applyFill="1" applyBorder="1"/>
    <xf numFmtId="165" fontId="5" fillId="4" borderId="16" xfId="18" applyNumberFormat="1" applyFont="1" applyFill="1" applyBorder="1"/>
    <xf numFmtId="9" fontId="5" fillId="0" borderId="16" xfId="15" applyFont="1" applyBorder="1"/>
    <xf numFmtId="9" fontId="5" fillId="3" borderId="17" xfId="15" applyFont="1" applyFill="1" applyBorder="1"/>
    <xf numFmtId="165" fontId="5" fillId="4" borderId="10" xfId="18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2</xdr:col>
      <xdr:colOff>438150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5275"/>
          <a:ext cx="240030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workbookViewId="0" topLeftCell="A28">
      <selection activeCell="H126" sqref="H126"/>
    </sheetView>
  </sheetViews>
  <sheetFormatPr defaultColWidth="9.140625" defaultRowHeight="15"/>
  <cols>
    <col min="1" max="1" width="2.57421875" style="1" customWidth="1"/>
    <col min="2" max="2" width="29.421875" style="1" customWidth="1"/>
    <col min="3" max="3" width="18.421875" style="1" customWidth="1"/>
    <col min="4" max="4" width="18.00390625" style="1" customWidth="1"/>
    <col min="5" max="6" width="21.7109375" style="1" customWidth="1"/>
    <col min="7" max="7" width="3.00390625" style="1" customWidth="1"/>
    <col min="8" max="10" width="9.140625" style="1" customWidth="1"/>
    <col min="11" max="11" width="13.140625" style="1" bestFit="1" customWidth="1"/>
    <col min="12" max="12" width="11.421875" style="1" customWidth="1"/>
    <col min="13" max="16384" width="9.140625" style="1" customWidth="1"/>
  </cols>
  <sheetData>
    <row r="1" spans="1:7" s="7" customFormat="1" ht="19.5" thickBot="1">
      <c r="A1" s="13"/>
      <c r="B1" s="13"/>
      <c r="C1" s="13"/>
      <c r="D1" s="13"/>
      <c r="E1" s="13"/>
      <c r="F1" s="13"/>
      <c r="G1" s="13"/>
    </row>
    <row r="2" spans="1:7" ht="18.75">
      <c r="A2" s="6"/>
      <c r="B2" s="7"/>
      <c r="C2" s="7"/>
      <c r="D2" s="7"/>
      <c r="E2" s="7"/>
      <c r="F2" s="7"/>
      <c r="G2" s="8"/>
    </row>
    <row r="3" spans="1:7" ht="18.75">
      <c r="A3" s="6"/>
      <c r="B3" s="7"/>
      <c r="C3" s="7"/>
      <c r="D3" s="7"/>
      <c r="E3" s="7"/>
      <c r="F3" s="7"/>
      <c r="G3" s="8"/>
    </row>
    <row r="4" spans="1:7" ht="18.75">
      <c r="A4" s="6"/>
      <c r="B4" s="7"/>
      <c r="C4" s="7"/>
      <c r="D4" s="7"/>
      <c r="E4" s="7"/>
      <c r="F4" s="7"/>
      <c r="G4" s="8"/>
    </row>
    <row r="5" spans="1:7" ht="18.75">
      <c r="A5" s="6"/>
      <c r="B5" s="7"/>
      <c r="C5" s="7"/>
      <c r="D5" s="7"/>
      <c r="E5" s="7"/>
      <c r="F5" s="7"/>
      <c r="G5" s="8"/>
    </row>
    <row r="6" spans="1:7" ht="18.75">
      <c r="A6" s="6"/>
      <c r="B6" s="7"/>
      <c r="C6" s="7"/>
      <c r="D6" s="7"/>
      <c r="E6" s="7"/>
      <c r="F6" s="7"/>
      <c r="G6" s="8"/>
    </row>
    <row r="7" spans="1:7" ht="15">
      <c r="A7" s="9"/>
      <c r="B7" s="10"/>
      <c r="C7" s="10"/>
      <c r="D7" s="10"/>
      <c r="E7" s="10"/>
      <c r="F7" s="10"/>
      <c r="G7" s="11"/>
    </row>
    <row r="8" spans="1:7" ht="27.75">
      <c r="A8" s="152" t="s">
        <v>0</v>
      </c>
      <c r="B8" s="153"/>
      <c r="C8" s="153"/>
      <c r="D8" s="153"/>
      <c r="E8" s="153"/>
      <c r="F8" s="153"/>
      <c r="G8" s="154"/>
    </row>
    <row r="9" spans="1:7" ht="26.25">
      <c r="A9" s="149" t="s">
        <v>62</v>
      </c>
      <c r="B9" s="150"/>
      <c r="C9" s="150"/>
      <c r="D9" s="150"/>
      <c r="E9" s="150"/>
      <c r="F9" s="150"/>
      <c r="G9" s="151"/>
    </row>
    <row r="10" spans="1:7" ht="26.25">
      <c r="A10" s="149" t="s">
        <v>1</v>
      </c>
      <c r="B10" s="150"/>
      <c r="C10" s="150"/>
      <c r="D10" s="150"/>
      <c r="E10" s="150"/>
      <c r="F10" s="150"/>
      <c r="G10" s="151"/>
    </row>
    <row r="11" spans="1:7" ht="27.75">
      <c r="A11" s="152" t="s">
        <v>3</v>
      </c>
      <c r="B11" s="153"/>
      <c r="C11" s="153"/>
      <c r="D11" s="153"/>
      <c r="E11" s="153"/>
      <c r="F11" s="153"/>
      <c r="G11" s="154"/>
    </row>
    <row r="12" spans="1:9" ht="26.25">
      <c r="A12" s="129">
        <v>41725</v>
      </c>
      <c r="B12" s="155">
        <v>41726</v>
      </c>
      <c r="C12" s="155"/>
      <c r="D12" s="155"/>
      <c r="E12" s="155"/>
      <c r="F12" s="155"/>
      <c r="G12" s="156"/>
      <c r="I12" s="1" t="s">
        <v>61</v>
      </c>
    </row>
    <row r="13" spans="1:7" ht="26.25">
      <c r="A13" s="149" t="s">
        <v>2</v>
      </c>
      <c r="B13" s="150"/>
      <c r="C13" s="150"/>
      <c r="D13" s="150"/>
      <c r="E13" s="150"/>
      <c r="F13" s="150"/>
      <c r="G13" s="151"/>
    </row>
    <row r="14" spans="1:7" ht="26.25">
      <c r="A14" s="149"/>
      <c r="B14" s="150"/>
      <c r="C14" s="150"/>
      <c r="D14" s="150"/>
      <c r="E14" s="150"/>
      <c r="F14" s="150"/>
      <c r="G14" s="151"/>
    </row>
    <row r="15" spans="1:7" ht="20.25">
      <c r="A15" s="39"/>
      <c r="B15" s="40"/>
      <c r="C15" s="40"/>
      <c r="D15" s="40"/>
      <c r="E15" s="40"/>
      <c r="F15" s="40"/>
      <c r="G15" s="41"/>
    </row>
    <row r="16" spans="1:7" ht="15">
      <c r="A16" s="6"/>
      <c r="B16" s="7"/>
      <c r="C16" s="7"/>
      <c r="D16" s="7"/>
      <c r="E16" s="7"/>
      <c r="F16" s="7"/>
      <c r="G16" s="8"/>
    </row>
    <row r="17" spans="1:7" ht="19.5" thickBot="1">
      <c r="A17" s="12"/>
      <c r="B17" s="13"/>
      <c r="C17" s="13"/>
      <c r="D17" s="13"/>
      <c r="E17" s="13"/>
      <c r="F17" s="13"/>
      <c r="G17" s="14"/>
    </row>
    <row r="18" spans="1:7" ht="15">
      <c r="A18" s="7"/>
      <c r="B18" s="7"/>
      <c r="C18" s="7"/>
      <c r="D18" s="7"/>
      <c r="E18" s="7"/>
      <c r="F18" s="7"/>
      <c r="G18" s="7"/>
    </row>
    <row r="19" spans="1:7" ht="15">
      <c r="A19" s="7"/>
      <c r="B19" s="7"/>
      <c r="C19" s="7"/>
      <c r="D19" s="7"/>
      <c r="E19" s="7"/>
      <c r="F19" s="7"/>
      <c r="G19" s="7"/>
    </row>
    <row r="20" ht="16.5" customHeight="1" thickBot="1"/>
    <row r="21" spans="1:7" ht="22.5">
      <c r="A21" s="3"/>
      <c r="B21" s="148" t="s">
        <v>53</v>
      </c>
      <c r="C21" s="148"/>
      <c r="D21" s="148"/>
      <c r="E21" s="148"/>
      <c r="F21" s="148"/>
      <c r="G21" s="5"/>
    </row>
    <row r="22" spans="1:7" s="2" customFormat="1" ht="15">
      <c r="A22" s="9"/>
      <c r="B22" s="16"/>
      <c r="C22" s="16" t="s">
        <v>5</v>
      </c>
      <c r="D22" s="16" t="s">
        <v>7</v>
      </c>
      <c r="E22" s="16" t="s">
        <v>12</v>
      </c>
      <c r="F22" s="17" t="s">
        <v>10</v>
      </c>
      <c r="G22" s="15"/>
    </row>
    <row r="23" spans="1:7" s="2" customFormat="1" ht="15.75" thickBot="1">
      <c r="A23" s="9"/>
      <c r="B23" s="18" t="s">
        <v>4</v>
      </c>
      <c r="C23" s="18" t="s">
        <v>6</v>
      </c>
      <c r="D23" s="18" t="s">
        <v>8</v>
      </c>
      <c r="E23" s="18" t="s">
        <v>9</v>
      </c>
      <c r="F23" s="19" t="s">
        <v>11</v>
      </c>
      <c r="G23" s="15"/>
    </row>
    <row r="24" spans="1:7" s="2" customFormat="1" ht="18">
      <c r="A24" s="9"/>
      <c r="B24" s="28"/>
      <c r="C24" s="20"/>
      <c r="D24" s="20"/>
      <c r="E24" s="20"/>
      <c r="F24" s="21"/>
      <c r="G24" s="11"/>
    </row>
    <row r="25" spans="1:7" s="2" customFormat="1" ht="18">
      <c r="A25" s="9"/>
      <c r="B25" s="36" t="s">
        <v>54</v>
      </c>
      <c r="C25" s="22"/>
      <c r="D25" s="22"/>
      <c r="E25" s="22"/>
      <c r="F25" s="23"/>
      <c r="G25" s="11"/>
    </row>
    <row r="26" spans="1:7" s="2" customFormat="1" ht="25.5" customHeight="1">
      <c r="A26" s="9"/>
      <c r="B26" s="37" t="s">
        <v>17</v>
      </c>
      <c r="C26" s="24">
        <f>2700*0.75</f>
        <v>2025</v>
      </c>
      <c r="D26" s="24">
        <v>2519</v>
      </c>
      <c r="E26" s="24">
        <f>+D26-C26</f>
        <v>494</v>
      </c>
      <c r="F26" s="25">
        <f>+D26/C26</f>
        <v>1.2439506172839505</v>
      </c>
      <c r="G26" s="11"/>
    </row>
    <row r="27" spans="1:8" s="2" customFormat="1" ht="25.5" customHeight="1">
      <c r="A27" s="9"/>
      <c r="B27" s="32" t="s">
        <v>16</v>
      </c>
      <c r="C27" s="26">
        <f>2700-C26</f>
        <v>675</v>
      </c>
      <c r="D27" s="26">
        <v>905</v>
      </c>
      <c r="E27" s="26">
        <f>+D27-C27</f>
        <v>230</v>
      </c>
      <c r="F27" s="27">
        <f>+D27/C27</f>
        <v>1.3407407407407408</v>
      </c>
      <c r="G27" s="11"/>
      <c r="H27" s="130"/>
    </row>
    <row r="28" spans="1:7" s="2" customFormat="1" ht="30" customHeight="1" thickBot="1">
      <c r="A28" s="9"/>
      <c r="B28" s="38" t="s">
        <v>58</v>
      </c>
      <c r="C28" s="111">
        <f>SUM(C26:C27)</f>
        <v>2700</v>
      </c>
      <c r="D28" s="111">
        <f>SUM(D26:D27)</f>
        <v>3424</v>
      </c>
      <c r="E28" s="111">
        <f>SUM(E26:E27)</f>
        <v>724</v>
      </c>
      <c r="F28" s="112">
        <f>+D28/C28</f>
        <v>1.2681481481481482</v>
      </c>
      <c r="G28" s="11"/>
    </row>
    <row r="29" spans="1:7" s="2" customFormat="1" ht="15" thickTop="1">
      <c r="A29" s="9"/>
      <c r="B29" s="28"/>
      <c r="C29" s="28"/>
      <c r="D29" s="28"/>
      <c r="E29" s="28"/>
      <c r="F29" s="29"/>
      <c r="G29" s="11"/>
    </row>
    <row r="30" spans="1:7" s="2" customFormat="1" ht="18">
      <c r="A30" s="9"/>
      <c r="B30" s="36" t="s">
        <v>13</v>
      </c>
      <c r="C30" s="28"/>
      <c r="D30" s="28"/>
      <c r="E30" s="28"/>
      <c r="F30" s="29"/>
      <c r="G30" s="11"/>
    </row>
    <row r="31" spans="1:7" s="2" customFormat="1" ht="25.5" customHeight="1">
      <c r="A31" s="9"/>
      <c r="B31" s="37" t="s">
        <v>17</v>
      </c>
      <c r="C31" s="30">
        <f>+C26*390</f>
        <v>789750</v>
      </c>
      <c r="D31" s="30">
        <v>1421126</v>
      </c>
      <c r="E31" s="30">
        <f>+D31-C31</f>
        <v>631376</v>
      </c>
      <c r="F31" s="25">
        <f>+D31/C31</f>
        <v>1.799463121240899</v>
      </c>
      <c r="G31" s="11"/>
    </row>
    <row r="32" spans="1:7" s="2" customFormat="1" ht="25.5" customHeight="1">
      <c r="A32" s="9"/>
      <c r="B32" s="32" t="s">
        <v>16</v>
      </c>
      <c r="C32" s="26">
        <f>+C27*390</f>
        <v>263250</v>
      </c>
      <c r="D32" s="26">
        <v>188715</v>
      </c>
      <c r="E32" s="26">
        <f>+D32-C32</f>
        <v>-74535</v>
      </c>
      <c r="F32" s="27">
        <f>+D32/C32</f>
        <v>0.7168660968660968</v>
      </c>
      <c r="G32" s="11"/>
    </row>
    <row r="33" spans="1:7" s="2" customFormat="1" ht="30" customHeight="1" thickBot="1">
      <c r="A33" s="9"/>
      <c r="B33" s="38" t="s">
        <v>59</v>
      </c>
      <c r="C33" s="113">
        <f>SUM(C31:C32)</f>
        <v>1053000</v>
      </c>
      <c r="D33" s="113">
        <f>SUM(D31:D32)</f>
        <v>1609841</v>
      </c>
      <c r="E33" s="113">
        <f>SUM(E31:E32)</f>
        <v>556841</v>
      </c>
      <c r="F33" s="112">
        <f>+D33/C33</f>
        <v>1.5288138651471985</v>
      </c>
      <c r="G33" s="11"/>
    </row>
    <row r="34" spans="1:7" s="2" customFormat="1" ht="25.5" customHeight="1" thickTop="1">
      <c r="A34" s="9"/>
      <c r="B34" s="32"/>
      <c r="C34" s="50"/>
      <c r="D34" s="50"/>
      <c r="E34" s="50"/>
      <c r="F34" s="57"/>
      <c r="G34" s="11"/>
    </row>
    <row r="35" spans="1:7" s="2" customFormat="1" ht="25.5" customHeight="1">
      <c r="A35" s="9"/>
      <c r="B35" s="34" t="s">
        <v>14</v>
      </c>
      <c r="C35" s="34">
        <v>75</v>
      </c>
      <c r="D35" s="34">
        <v>82</v>
      </c>
      <c r="E35" s="34">
        <f>+D35-C35</f>
        <v>7</v>
      </c>
      <c r="F35" s="35">
        <f>+D35/C35</f>
        <v>1.0933333333333333</v>
      </c>
      <c r="G35" s="11"/>
    </row>
    <row r="36" spans="1:7" s="2" customFormat="1" ht="25.5" customHeight="1">
      <c r="A36" s="9"/>
      <c r="B36" s="32" t="s">
        <v>15</v>
      </c>
      <c r="C36" s="32">
        <v>11</v>
      </c>
      <c r="D36" s="32">
        <v>12</v>
      </c>
      <c r="E36" s="32">
        <f>+D36-C36</f>
        <v>1</v>
      </c>
      <c r="F36" s="27">
        <f>+D36/C36</f>
        <v>1.0909090909090908</v>
      </c>
      <c r="G36" s="11"/>
    </row>
    <row r="37" spans="1:7" ht="19.5" thickBot="1">
      <c r="A37" s="12"/>
      <c r="B37" s="13"/>
      <c r="C37" s="13"/>
      <c r="D37" s="13"/>
      <c r="E37" s="13"/>
      <c r="F37" s="13"/>
      <c r="G37" s="14"/>
    </row>
    <row r="38" ht="60" customHeight="1" thickBot="1"/>
    <row r="39" spans="1:7" ht="30.75" customHeight="1">
      <c r="A39" s="3"/>
      <c r="B39" s="148" t="s">
        <v>52</v>
      </c>
      <c r="C39" s="148"/>
      <c r="D39" s="148"/>
      <c r="E39" s="148"/>
      <c r="F39" s="148"/>
      <c r="G39" s="5"/>
    </row>
    <row r="40" spans="1:7" s="2" customFormat="1" ht="15">
      <c r="A40" s="9"/>
      <c r="B40" s="16"/>
      <c r="C40" s="16" t="s">
        <v>5</v>
      </c>
      <c r="D40" s="16" t="s">
        <v>7</v>
      </c>
      <c r="E40" s="16" t="s">
        <v>12</v>
      </c>
      <c r="F40" s="17" t="s">
        <v>10</v>
      </c>
      <c r="G40" s="15"/>
    </row>
    <row r="41" spans="1:7" s="2" customFormat="1" ht="15.75" thickBot="1">
      <c r="A41" s="9"/>
      <c r="B41" s="18" t="s">
        <v>4</v>
      </c>
      <c r="C41" s="18" t="s">
        <v>6</v>
      </c>
      <c r="D41" s="18" t="s">
        <v>8</v>
      </c>
      <c r="E41" s="18" t="s">
        <v>9</v>
      </c>
      <c r="F41" s="19" t="s">
        <v>11</v>
      </c>
      <c r="G41" s="15"/>
    </row>
    <row r="42" spans="1:7" s="2" customFormat="1" ht="22.5" customHeight="1">
      <c r="A42" s="9"/>
      <c r="B42" s="36"/>
      <c r="C42" s="22"/>
      <c r="D42" s="22"/>
      <c r="E42" s="22"/>
      <c r="F42" s="23"/>
      <c r="G42" s="11"/>
    </row>
    <row r="43" spans="1:7" s="2" customFormat="1" ht="25.5" customHeight="1">
      <c r="A43" s="9"/>
      <c r="B43" s="43" t="s">
        <v>18</v>
      </c>
      <c r="C43" s="24">
        <v>2650</v>
      </c>
      <c r="D43" s="24">
        <v>2173</v>
      </c>
      <c r="E43" s="24">
        <f>+D43-C43</f>
        <v>-477</v>
      </c>
      <c r="F43" s="25">
        <f>+D43/C43</f>
        <v>0.82</v>
      </c>
      <c r="G43" s="11"/>
    </row>
    <row r="44" spans="1:7" s="2" customFormat="1" ht="25.5" customHeight="1">
      <c r="A44" s="9"/>
      <c r="B44" s="44"/>
      <c r="C44" s="26"/>
      <c r="D44" s="26"/>
      <c r="E44" s="26"/>
      <c r="F44" s="27"/>
      <c r="G44" s="11"/>
    </row>
    <row r="45" spans="1:7" s="2" customFormat="1" ht="30" customHeight="1">
      <c r="A45" s="9"/>
      <c r="B45" s="43" t="s">
        <v>19</v>
      </c>
      <c r="C45" s="24">
        <v>2300</v>
      </c>
      <c r="D45" s="24">
        <v>2158</v>
      </c>
      <c r="E45" s="24">
        <f>+D45-C45</f>
        <v>-142</v>
      </c>
      <c r="F45" s="25">
        <f aca="true" t="shared" si="0" ref="F45:F52">+D45/C45</f>
        <v>0.9382608695652174</v>
      </c>
      <c r="G45" s="11"/>
    </row>
    <row r="46" spans="1:7" s="2" customFormat="1" ht="25.5" customHeight="1">
      <c r="A46" s="9"/>
      <c r="B46" s="44" t="s">
        <v>20</v>
      </c>
      <c r="C46" s="26">
        <v>1700</v>
      </c>
      <c r="D46" s="26">
        <v>3481</v>
      </c>
      <c r="E46" s="26">
        <f aca="true" t="shared" si="1" ref="E46:E52">+D46-C46</f>
        <v>1781</v>
      </c>
      <c r="F46" s="27">
        <f t="shared" si="0"/>
        <v>2.0476470588235296</v>
      </c>
      <c r="G46" s="11"/>
    </row>
    <row r="47" spans="1:7" s="2" customFormat="1" ht="30" customHeight="1">
      <c r="A47" s="9"/>
      <c r="B47" s="45" t="s">
        <v>21</v>
      </c>
      <c r="C47" s="24">
        <v>2700</v>
      </c>
      <c r="D47" s="24">
        <v>1943</v>
      </c>
      <c r="E47" s="24">
        <f t="shared" si="1"/>
        <v>-757</v>
      </c>
      <c r="F47" s="25">
        <f t="shared" si="0"/>
        <v>0.7196296296296296</v>
      </c>
      <c r="G47" s="11"/>
    </row>
    <row r="48" spans="1:7" s="2" customFormat="1" ht="30" customHeight="1">
      <c r="A48" s="9"/>
      <c r="B48" s="44" t="s">
        <v>22</v>
      </c>
      <c r="C48" s="26">
        <v>3300</v>
      </c>
      <c r="D48" s="26">
        <v>2572</v>
      </c>
      <c r="E48" s="26">
        <f t="shared" si="1"/>
        <v>-728</v>
      </c>
      <c r="F48" s="27">
        <f t="shared" si="0"/>
        <v>0.7793939393939394</v>
      </c>
      <c r="G48" s="11"/>
    </row>
    <row r="49" spans="1:7" s="2" customFormat="1" ht="30" customHeight="1">
      <c r="A49" s="9"/>
      <c r="B49" s="45" t="s">
        <v>23</v>
      </c>
      <c r="C49" s="24">
        <v>4200</v>
      </c>
      <c r="D49" s="24">
        <v>3974</v>
      </c>
      <c r="E49" s="24">
        <f t="shared" si="1"/>
        <v>-226</v>
      </c>
      <c r="F49" s="25">
        <f t="shared" si="0"/>
        <v>0.9461904761904761</v>
      </c>
      <c r="G49" s="11"/>
    </row>
    <row r="50" spans="1:7" s="2" customFormat="1" ht="30" customHeight="1">
      <c r="A50" s="9"/>
      <c r="B50" s="44" t="s">
        <v>24</v>
      </c>
      <c r="C50" s="26">
        <v>4000</v>
      </c>
      <c r="D50" s="26">
        <v>4537</v>
      </c>
      <c r="E50" s="26">
        <f t="shared" si="1"/>
        <v>537</v>
      </c>
      <c r="F50" s="27">
        <f t="shared" si="0"/>
        <v>1.13425</v>
      </c>
      <c r="G50" s="11"/>
    </row>
    <row r="51" spans="1:7" s="2" customFormat="1" ht="30" customHeight="1">
      <c r="A51" s="9"/>
      <c r="B51" s="45" t="s">
        <v>25</v>
      </c>
      <c r="C51" s="24">
        <v>4145</v>
      </c>
      <c r="D51" s="24">
        <v>4179</v>
      </c>
      <c r="E51" s="24">
        <f t="shared" si="1"/>
        <v>34</v>
      </c>
      <c r="F51" s="25">
        <f t="shared" si="0"/>
        <v>1.0082026537997588</v>
      </c>
      <c r="G51" s="11"/>
    </row>
    <row r="52" spans="1:7" s="2" customFormat="1" ht="30" customHeight="1">
      <c r="A52" s="9"/>
      <c r="B52" s="44" t="s">
        <v>26</v>
      </c>
      <c r="C52" s="26">
        <v>3600</v>
      </c>
      <c r="D52" s="26">
        <v>4997</v>
      </c>
      <c r="E52" s="26">
        <f t="shared" si="1"/>
        <v>1397</v>
      </c>
      <c r="F52" s="27">
        <f t="shared" si="0"/>
        <v>1.3880555555555556</v>
      </c>
      <c r="G52" s="11"/>
    </row>
    <row r="53" spans="1:7" ht="19.5" thickBot="1">
      <c r="A53" s="12"/>
      <c r="B53" s="13"/>
      <c r="C53" s="13"/>
      <c r="D53" s="13"/>
      <c r="E53" s="13"/>
      <c r="F53" s="13"/>
      <c r="G53" s="14"/>
    </row>
    <row r="54" s="7" customFormat="1" ht="60" customHeight="1" thickBot="1"/>
    <row r="55" spans="1:7" ht="15">
      <c r="A55" s="3"/>
      <c r="B55" s="4"/>
      <c r="C55" s="4"/>
      <c r="D55" s="4"/>
      <c r="E55" s="4"/>
      <c r="F55" s="4"/>
      <c r="G55" s="5"/>
    </row>
    <row r="56" spans="1:12" s="2" customFormat="1" ht="15.75">
      <c r="A56" s="9"/>
      <c r="B56" s="16"/>
      <c r="C56" s="16" t="s">
        <v>5</v>
      </c>
      <c r="D56" s="16" t="s">
        <v>7</v>
      </c>
      <c r="E56" s="16" t="s">
        <v>12</v>
      </c>
      <c r="F56" s="17" t="s">
        <v>10</v>
      </c>
      <c r="G56" s="15"/>
      <c r="H56"/>
      <c r="I56"/>
      <c r="J56"/>
      <c r="K56"/>
      <c r="L56"/>
    </row>
    <row r="57" spans="1:12" s="2" customFormat="1" ht="16.5" thickBot="1">
      <c r="A57" s="9"/>
      <c r="B57" s="18" t="s">
        <v>4</v>
      </c>
      <c r="C57" s="18" t="s">
        <v>6</v>
      </c>
      <c r="D57" s="18" t="s">
        <v>8</v>
      </c>
      <c r="E57" s="18" t="s">
        <v>9</v>
      </c>
      <c r="F57" s="19" t="s">
        <v>11</v>
      </c>
      <c r="G57" s="15"/>
      <c r="H57"/>
      <c r="I57"/>
      <c r="J57"/>
      <c r="K57"/>
      <c r="L57"/>
    </row>
    <row r="58" spans="1:12" s="2" customFormat="1" ht="18">
      <c r="A58" s="9"/>
      <c r="B58" s="47"/>
      <c r="C58" s="20"/>
      <c r="D58" s="20"/>
      <c r="E58" s="20"/>
      <c r="F58" s="21"/>
      <c r="G58" s="11"/>
      <c r="H58"/>
      <c r="I58"/>
      <c r="J58"/>
      <c r="K58"/>
      <c r="L58"/>
    </row>
    <row r="59" spans="1:12" s="2" customFormat="1" ht="21" customHeight="1">
      <c r="A59" s="9"/>
      <c r="B59" s="50" t="s">
        <v>78</v>
      </c>
      <c r="C59" s="48"/>
      <c r="D59" s="48"/>
      <c r="E59" s="48"/>
      <c r="F59" s="49"/>
      <c r="G59" s="11"/>
      <c r="H59"/>
      <c r="I59"/>
      <c r="J59"/>
      <c r="K59"/>
      <c r="L59"/>
    </row>
    <row r="60" spans="1:12" s="2" customFormat="1" ht="30" customHeight="1">
      <c r="A60" s="9"/>
      <c r="B60" s="120" t="s">
        <v>74</v>
      </c>
      <c r="C60" s="79">
        <v>65000</v>
      </c>
      <c r="D60" s="24">
        <v>92500</v>
      </c>
      <c r="E60" s="24">
        <f aca="true" t="shared" si="2" ref="E60:E62">+D60-C60</f>
        <v>27500</v>
      </c>
      <c r="F60" s="25">
        <f aca="true" t="shared" si="3" ref="F60:F63">+D60/C60</f>
        <v>1.4230769230769231</v>
      </c>
      <c r="G60" s="11"/>
      <c r="H60"/>
      <c r="I60"/>
      <c r="J60"/>
      <c r="K60"/>
      <c r="L60"/>
    </row>
    <row r="61" spans="1:12" s="2" customFormat="1" ht="30" customHeight="1">
      <c r="A61" s="9"/>
      <c r="B61" s="50" t="s">
        <v>75</v>
      </c>
      <c r="C61" s="64">
        <v>4500</v>
      </c>
      <c r="D61" s="64">
        <v>8375</v>
      </c>
      <c r="E61" s="159">
        <f t="shared" si="2"/>
        <v>3875</v>
      </c>
      <c r="F61" s="69">
        <f t="shared" si="3"/>
        <v>1.8611111111111112</v>
      </c>
      <c r="G61" s="11"/>
      <c r="H61"/>
      <c r="I61"/>
      <c r="J61"/>
      <c r="K61"/>
      <c r="L61"/>
    </row>
    <row r="62" spans="1:12" s="2" customFormat="1" ht="30" customHeight="1">
      <c r="A62" s="9"/>
      <c r="B62" s="120" t="s">
        <v>76</v>
      </c>
      <c r="C62" s="79">
        <v>4000</v>
      </c>
      <c r="D62" s="24">
        <v>69255</v>
      </c>
      <c r="E62" s="24">
        <f t="shared" si="2"/>
        <v>65255</v>
      </c>
      <c r="F62" s="25">
        <f t="shared" si="3"/>
        <v>17.31375</v>
      </c>
      <c r="G62" s="11"/>
      <c r="H62"/>
      <c r="I62"/>
      <c r="J62"/>
      <c r="K62"/>
      <c r="L62"/>
    </row>
    <row r="63" spans="1:12" s="2" customFormat="1" ht="30" customHeight="1">
      <c r="A63" s="9"/>
      <c r="B63" s="50" t="s">
        <v>77</v>
      </c>
      <c r="C63" s="74">
        <f>SUM(C59:C62)</f>
        <v>73500</v>
      </c>
      <c r="D63" s="74">
        <f aca="true" t="shared" si="4" ref="D63:E63">SUM(D59:D62)</f>
        <v>170130</v>
      </c>
      <c r="E63" s="74">
        <f t="shared" si="4"/>
        <v>96630</v>
      </c>
      <c r="F63" s="163">
        <f t="shared" si="3"/>
        <v>2.3146938775510204</v>
      </c>
      <c r="G63" s="11"/>
      <c r="H63"/>
      <c r="I63"/>
      <c r="J63"/>
      <c r="K63"/>
      <c r="L63"/>
    </row>
    <row r="64" spans="1:12" s="2" customFormat="1" ht="24.75" customHeight="1">
      <c r="A64" s="9"/>
      <c r="B64" s="58" t="s">
        <v>27</v>
      </c>
      <c r="C64" s="65"/>
      <c r="D64" s="65"/>
      <c r="E64" s="65"/>
      <c r="F64" s="164"/>
      <c r="G64" s="11"/>
      <c r="H64"/>
      <c r="I64"/>
      <c r="J64"/>
      <c r="K64"/>
      <c r="L64"/>
    </row>
    <row r="65" spans="1:12" s="2" customFormat="1" ht="24.75" customHeight="1">
      <c r="A65" s="122"/>
      <c r="B65" s="160" t="s">
        <v>28</v>
      </c>
      <c r="C65" s="161">
        <v>128</v>
      </c>
      <c r="D65" s="161">
        <v>197</v>
      </c>
      <c r="E65" s="161">
        <f>+D65-C65</f>
        <v>69</v>
      </c>
      <c r="F65" s="162">
        <f>+D65/C65</f>
        <v>1.5390625</v>
      </c>
      <c r="G65" s="11"/>
      <c r="H65"/>
      <c r="I65"/>
      <c r="J65"/>
      <c r="K65"/>
      <c r="L65"/>
    </row>
    <row r="66" spans="1:12" s="2" customFormat="1" ht="30" customHeight="1">
      <c r="A66" s="9"/>
      <c r="B66" s="32"/>
      <c r="C66" s="121"/>
      <c r="D66" s="121"/>
      <c r="E66" s="121"/>
      <c r="F66" s="121"/>
      <c r="G66" s="11"/>
      <c r="H66"/>
      <c r="I66"/>
      <c r="J66"/>
      <c r="K66"/>
      <c r="L66"/>
    </row>
    <row r="67" spans="1:12" s="2" customFormat="1" ht="24.75" customHeight="1">
      <c r="A67" s="9"/>
      <c r="B67" s="58"/>
      <c r="C67" s="65"/>
      <c r="D67" s="65"/>
      <c r="E67" s="65"/>
      <c r="F67" s="65"/>
      <c r="G67" s="11"/>
      <c r="H67"/>
      <c r="I67"/>
      <c r="J67"/>
      <c r="K67"/>
      <c r="L67"/>
    </row>
    <row r="68" spans="1:12" s="2" customFormat="1" ht="30" customHeight="1">
      <c r="A68" s="9"/>
      <c r="B68" s="32"/>
      <c r="C68" s="121"/>
      <c r="D68" s="121"/>
      <c r="E68" s="121"/>
      <c r="F68" s="121"/>
      <c r="G68" s="11"/>
      <c r="H68"/>
      <c r="I68"/>
      <c r="J68"/>
      <c r="K68"/>
      <c r="L68"/>
    </row>
    <row r="69" spans="1:7" ht="19.5" thickBot="1">
      <c r="A69" s="12"/>
      <c r="B69" s="13"/>
      <c r="C69" s="13"/>
      <c r="D69" s="13"/>
      <c r="E69" s="13"/>
      <c r="F69" s="13"/>
      <c r="G69" s="14"/>
    </row>
    <row r="70" ht="20.25" customHeight="1" thickBot="1"/>
    <row r="71" spans="1:7" ht="15">
      <c r="A71" s="3"/>
      <c r="B71" s="4"/>
      <c r="C71" s="4"/>
      <c r="D71" s="4"/>
      <c r="E71" s="4"/>
      <c r="F71" s="4"/>
      <c r="G71" s="5"/>
    </row>
    <row r="72" spans="1:7" ht="15">
      <c r="A72" s="9"/>
      <c r="B72" s="16"/>
      <c r="C72" s="16" t="s">
        <v>5</v>
      </c>
      <c r="D72" s="16" t="s">
        <v>7</v>
      </c>
      <c r="E72" s="16" t="s">
        <v>12</v>
      </c>
      <c r="F72" s="17" t="s">
        <v>10</v>
      </c>
      <c r="G72" s="15"/>
    </row>
    <row r="73" spans="1:7" ht="19.5" thickBot="1">
      <c r="A73" s="9"/>
      <c r="B73" s="18" t="s">
        <v>4</v>
      </c>
      <c r="C73" s="124" t="s">
        <v>6</v>
      </c>
      <c r="D73" s="53" t="s">
        <v>8</v>
      </c>
      <c r="E73" s="53" t="s">
        <v>9</v>
      </c>
      <c r="F73" s="19" t="s">
        <v>11</v>
      </c>
      <c r="G73" s="15"/>
    </row>
    <row r="74" spans="1:7" ht="20.25">
      <c r="A74" s="9"/>
      <c r="B74" s="51" t="s">
        <v>29</v>
      </c>
      <c r="C74" s="56"/>
      <c r="D74" s="56"/>
      <c r="E74" s="28"/>
      <c r="F74" s="68"/>
      <c r="G74" s="11"/>
    </row>
    <row r="75" spans="1:7" ht="20.25">
      <c r="A75" s="9"/>
      <c r="B75" s="50" t="s">
        <v>73</v>
      </c>
      <c r="C75" s="28">
        <v>500</v>
      </c>
      <c r="D75" s="28">
        <v>610</v>
      </c>
      <c r="E75" s="63">
        <f>+D75-C75</f>
        <v>110</v>
      </c>
      <c r="F75" s="158">
        <f>+D75/C75</f>
        <v>1.22</v>
      </c>
      <c r="G75" s="11"/>
    </row>
    <row r="76" spans="1:7" ht="20.25">
      <c r="A76" s="9"/>
      <c r="B76" s="54" t="s">
        <v>30</v>
      </c>
      <c r="C76" s="58"/>
      <c r="D76" s="58"/>
      <c r="E76" s="65"/>
      <c r="F76" s="70"/>
      <c r="G76" s="11"/>
    </row>
    <row r="77" spans="1:7" ht="20.25">
      <c r="A77" s="9"/>
      <c r="B77" s="61" t="s">
        <v>72</v>
      </c>
      <c r="C77" s="60">
        <v>500</v>
      </c>
      <c r="D77" s="60">
        <v>486</v>
      </c>
      <c r="E77" s="66">
        <f>+D77-C77</f>
        <v>-14</v>
      </c>
      <c r="F77" s="157">
        <f>+D77/C77</f>
        <v>0.972</v>
      </c>
      <c r="G77" s="11"/>
    </row>
    <row r="78" spans="1:7" ht="20.25">
      <c r="A78" s="9"/>
      <c r="B78" s="51"/>
      <c r="C78" s="56"/>
      <c r="D78" s="56"/>
      <c r="E78" s="62"/>
      <c r="F78" s="68"/>
      <c r="G78" s="11"/>
    </row>
    <row r="79" spans="1:7" ht="20.25">
      <c r="A79" s="9"/>
      <c r="B79" s="50" t="s">
        <v>38</v>
      </c>
      <c r="C79" s="28">
        <v>140</v>
      </c>
      <c r="D79" s="28">
        <v>176</v>
      </c>
      <c r="E79" s="63">
        <f>+D79-C79</f>
        <v>36</v>
      </c>
      <c r="F79" s="158">
        <f>+D79/C79</f>
        <v>1.2571428571428571</v>
      </c>
      <c r="G79" s="11"/>
    </row>
    <row r="80" spans="1:7" ht="20.25">
      <c r="A80" s="9"/>
      <c r="B80" s="54" t="s">
        <v>31</v>
      </c>
      <c r="C80" s="58"/>
      <c r="D80" s="58"/>
      <c r="E80" s="65"/>
      <c r="F80" s="70"/>
      <c r="G80" s="11"/>
    </row>
    <row r="81" spans="1:7" ht="20.25">
      <c r="A81" s="9"/>
      <c r="B81" s="55" t="s">
        <v>32</v>
      </c>
      <c r="C81" s="61">
        <v>202</v>
      </c>
      <c r="D81" s="61">
        <v>169</v>
      </c>
      <c r="E81" s="67">
        <f>+D81-C81</f>
        <v>-33</v>
      </c>
      <c r="F81" s="71">
        <f>+D81/C81</f>
        <v>0.8366336633663366</v>
      </c>
      <c r="G81" s="11"/>
    </row>
    <row r="82" spans="1:7" ht="20.25">
      <c r="A82" s="9"/>
      <c r="B82" s="51"/>
      <c r="C82" s="28"/>
      <c r="D82" s="28"/>
      <c r="E82" s="63"/>
      <c r="F82" s="63"/>
      <c r="G82" s="11"/>
    </row>
    <row r="83" spans="1:7" ht="20.25">
      <c r="A83" s="9"/>
      <c r="B83" s="52" t="s">
        <v>71</v>
      </c>
      <c r="C83" s="50">
        <v>0</v>
      </c>
      <c r="D83" s="50">
        <v>26</v>
      </c>
      <c r="E83" s="64">
        <f>+D83-C83</f>
        <v>26</v>
      </c>
      <c r="F83" s="158">
        <v>1</v>
      </c>
      <c r="G83" s="11"/>
    </row>
    <row r="84" spans="1:7" ht="20.25">
      <c r="A84" s="9"/>
      <c r="B84" s="54"/>
      <c r="C84" s="60"/>
      <c r="D84" s="60"/>
      <c r="E84" s="66"/>
      <c r="F84" s="70"/>
      <c r="G84" s="11"/>
    </row>
    <row r="85" spans="1:7" ht="20.25">
      <c r="A85" s="9"/>
      <c r="B85" s="61" t="s">
        <v>79</v>
      </c>
      <c r="C85" s="61">
        <v>0</v>
      </c>
      <c r="D85" s="61">
        <v>34</v>
      </c>
      <c r="E85" s="67">
        <f>+D85-C85</f>
        <v>34</v>
      </c>
      <c r="F85" s="71">
        <v>1</v>
      </c>
      <c r="G85" s="11"/>
    </row>
    <row r="86" spans="1:7" ht="19.5" thickBot="1">
      <c r="A86" s="12"/>
      <c r="B86" s="13"/>
      <c r="C86" s="13"/>
      <c r="D86" s="13"/>
      <c r="E86" s="13"/>
      <c r="F86" s="13"/>
      <c r="G86" s="14"/>
    </row>
    <row r="87" spans="1:7" ht="60" customHeight="1" thickBot="1">
      <c r="A87" s="7"/>
      <c r="B87" s="7"/>
      <c r="C87" s="7"/>
      <c r="D87" s="7"/>
      <c r="E87" s="7"/>
      <c r="F87" s="7"/>
      <c r="G87" s="7"/>
    </row>
    <row r="88" spans="1:7" ht="15">
      <c r="A88" s="3"/>
      <c r="B88" s="4"/>
      <c r="C88" s="4"/>
      <c r="D88" s="4"/>
      <c r="E88" s="4"/>
      <c r="F88" s="4"/>
      <c r="G88" s="5"/>
    </row>
    <row r="89" spans="1:7" ht="20.25">
      <c r="A89" s="9"/>
      <c r="B89" s="145"/>
      <c r="C89" s="146"/>
      <c r="D89" s="146"/>
      <c r="E89" s="146"/>
      <c r="F89" s="147"/>
      <c r="G89" s="15"/>
    </row>
    <row r="90" spans="1:7" ht="20.25">
      <c r="A90" s="9"/>
      <c r="B90" s="145" t="s">
        <v>55</v>
      </c>
      <c r="C90" s="146"/>
      <c r="D90" s="146"/>
      <c r="E90" s="146"/>
      <c r="F90" s="147"/>
      <c r="G90" s="15"/>
    </row>
    <row r="91" spans="1:7" ht="20.25">
      <c r="A91" s="9"/>
      <c r="B91" s="132"/>
      <c r="C91" s="133"/>
      <c r="D91" s="76"/>
      <c r="E91" s="28"/>
      <c r="F91" s="29"/>
      <c r="G91" s="11"/>
    </row>
    <row r="92" spans="1:7" ht="20.25">
      <c r="A92" s="9"/>
      <c r="B92" s="82"/>
      <c r="C92" s="85"/>
      <c r="D92" s="123" t="s">
        <v>8</v>
      </c>
      <c r="E92" s="74"/>
      <c r="F92" s="134" t="s">
        <v>66</v>
      </c>
      <c r="G92" s="11"/>
    </row>
    <row r="93" spans="1:7" ht="25.5" customHeight="1">
      <c r="A93" s="9"/>
      <c r="B93" s="83" t="s">
        <v>33</v>
      </c>
      <c r="C93" s="131"/>
      <c r="D93" s="141">
        <v>783</v>
      </c>
      <c r="E93" s="46"/>
      <c r="F93" s="135">
        <f>+D93/$D$101</f>
        <v>0.5475524475524476</v>
      </c>
      <c r="G93" s="11"/>
    </row>
    <row r="94" spans="1:7" ht="25.5" customHeight="1">
      <c r="A94" s="9"/>
      <c r="B94" s="84" t="s">
        <v>34</v>
      </c>
      <c r="C94" s="87"/>
      <c r="D94" s="142">
        <v>270</v>
      </c>
      <c r="E94" s="26"/>
      <c r="F94" s="136">
        <f aca="true" t="shared" si="5" ref="F94:F101">+D94/$D$101</f>
        <v>0.1888111888111888</v>
      </c>
      <c r="G94" s="11"/>
    </row>
    <row r="95" spans="1:7" ht="25.5" customHeight="1">
      <c r="A95" s="9"/>
      <c r="B95" s="83" t="s">
        <v>35</v>
      </c>
      <c r="C95" s="131"/>
      <c r="D95" s="141">
        <v>205</v>
      </c>
      <c r="E95" s="46"/>
      <c r="F95" s="135">
        <f t="shared" si="5"/>
        <v>0.14335664335664336</v>
      </c>
      <c r="G95" s="11"/>
    </row>
    <row r="96" spans="1:7" ht="25.5" customHeight="1">
      <c r="A96" s="9"/>
      <c r="B96" s="84" t="s">
        <v>36</v>
      </c>
      <c r="C96" s="87"/>
      <c r="D96" s="142">
        <v>62</v>
      </c>
      <c r="E96" s="26"/>
      <c r="F96" s="136">
        <f t="shared" si="5"/>
        <v>0.043356643356643354</v>
      </c>
      <c r="G96" s="11"/>
    </row>
    <row r="97" spans="1:7" ht="25.5" customHeight="1">
      <c r="A97" s="9"/>
      <c r="B97" s="83" t="s">
        <v>37</v>
      </c>
      <c r="C97" s="131"/>
      <c r="D97" s="141">
        <v>54</v>
      </c>
      <c r="E97" s="46"/>
      <c r="F97" s="135">
        <f t="shared" si="5"/>
        <v>0.03776223776223776</v>
      </c>
      <c r="G97" s="11"/>
    </row>
    <row r="98" spans="1:7" ht="25.5" customHeight="1">
      <c r="A98" s="9"/>
      <c r="B98" s="84" t="s">
        <v>63</v>
      </c>
      <c r="C98" s="87"/>
      <c r="D98" s="142">
        <v>46</v>
      </c>
      <c r="E98" s="26"/>
      <c r="F98" s="136">
        <f t="shared" si="5"/>
        <v>0.032167832167832165</v>
      </c>
      <c r="G98" s="11"/>
    </row>
    <row r="99" spans="1:7" ht="25.5" customHeight="1">
      <c r="A99" s="9"/>
      <c r="B99" s="93" t="s">
        <v>67</v>
      </c>
      <c r="C99" s="88"/>
      <c r="D99" s="141">
        <v>7</v>
      </c>
      <c r="E99" s="30"/>
      <c r="F99" s="135">
        <f t="shared" si="5"/>
        <v>0.0048951048951048955</v>
      </c>
      <c r="G99" s="11"/>
    </row>
    <row r="100" spans="1:7" ht="25.5" customHeight="1" thickBot="1">
      <c r="A100" s="9"/>
      <c r="B100" s="84" t="s">
        <v>64</v>
      </c>
      <c r="C100" s="89"/>
      <c r="D100" s="143">
        <v>3</v>
      </c>
      <c r="E100" s="31"/>
      <c r="F100" s="137">
        <f t="shared" si="5"/>
        <v>0.002097902097902098</v>
      </c>
      <c r="G100" s="11"/>
    </row>
    <row r="101" spans="1:7" ht="25.5" customHeight="1" thickBot="1">
      <c r="A101" s="9"/>
      <c r="B101" s="138" t="s">
        <v>65</v>
      </c>
      <c r="C101" s="139"/>
      <c r="D101" s="144">
        <f>SUM(D93:D100)</f>
        <v>1430</v>
      </c>
      <c r="E101" s="125"/>
      <c r="F101" s="140">
        <f t="shared" si="5"/>
        <v>1</v>
      </c>
      <c r="G101" s="11"/>
    </row>
    <row r="102" spans="1:7" ht="25.5" customHeight="1" thickTop="1">
      <c r="A102" s="9"/>
      <c r="B102" s="83"/>
      <c r="C102" s="90"/>
      <c r="D102" s="34"/>
      <c r="E102" s="34"/>
      <c r="F102" s="35"/>
      <c r="G102" s="11"/>
    </row>
    <row r="103" spans="1:7" ht="25.5" customHeight="1">
      <c r="A103" s="9"/>
      <c r="B103" s="52"/>
      <c r="C103" s="33"/>
      <c r="D103" s="32"/>
      <c r="E103" s="32"/>
      <c r="F103" s="27"/>
      <c r="G103" s="11"/>
    </row>
    <row r="104" spans="1:7" ht="23.25" thickBot="1">
      <c r="A104" s="12"/>
      <c r="B104" s="75"/>
      <c r="C104" s="75"/>
      <c r="D104" s="75"/>
      <c r="E104" s="75"/>
      <c r="F104" s="75"/>
      <c r="G104" s="14"/>
    </row>
    <row r="105" ht="19.5" thickBot="1"/>
    <row r="106" spans="1:7" ht="15">
      <c r="A106" s="3"/>
      <c r="B106" s="4"/>
      <c r="C106" s="4"/>
      <c r="D106" s="4"/>
      <c r="E106" s="4"/>
      <c r="F106" s="4"/>
      <c r="G106" s="5"/>
    </row>
    <row r="107" spans="1:7" ht="20.25">
      <c r="A107" s="9"/>
      <c r="B107" s="145"/>
      <c r="C107" s="146"/>
      <c r="D107" s="146"/>
      <c r="E107" s="146"/>
      <c r="F107" s="147"/>
      <c r="G107" s="15"/>
    </row>
    <row r="108" spans="1:7" ht="20.25">
      <c r="A108" s="9"/>
      <c r="B108" s="145" t="s">
        <v>68</v>
      </c>
      <c r="C108" s="146"/>
      <c r="D108" s="146"/>
      <c r="E108" s="146"/>
      <c r="F108" s="147"/>
      <c r="G108" s="15"/>
    </row>
    <row r="109" spans="1:7" ht="20.25">
      <c r="A109" s="9"/>
      <c r="B109" s="81"/>
      <c r="C109" s="42"/>
      <c r="D109" s="91"/>
      <c r="E109" s="78"/>
      <c r="F109" s="78"/>
      <c r="G109" s="11"/>
    </row>
    <row r="110" spans="1:7" ht="20.25">
      <c r="A110" s="9"/>
      <c r="B110" s="82"/>
      <c r="C110" s="92"/>
      <c r="D110" s="92"/>
      <c r="E110" s="85"/>
      <c r="F110" s="78"/>
      <c r="G110" s="11"/>
    </row>
    <row r="111" spans="1:8" ht="20.25">
      <c r="A111" s="9"/>
      <c r="B111" s="83" t="s">
        <v>56</v>
      </c>
      <c r="C111" s="94"/>
      <c r="D111" s="94"/>
      <c r="E111" s="86"/>
      <c r="F111" s="24">
        <v>966</v>
      </c>
      <c r="G111" s="11"/>
      <c r="H111" s="130"/>
    </row>
    <row r="112" spans="1:7" ht="21" thickBot="1">
      <c r="A112" s="9"/>
      <c r="B112" s="84" t="s">
        <v>57</v>
      </c>
      <c r="C112" s="95"/>
      <c r="D112" s="95"/>
      <c r="E112" s="87"/>
      <c r="F112" s="80">
        <v>2458</v>
      </c>
      <c r="G112" s="11"/>
    </row>
    <row r="113" spans="1:7" ht="21" thickBot="1">
      <c r="A113" s="9"/>
      <c r="B113" s="103" t="s">
        <v>39</v>
      </c>
      <c r="C113" s="94"/>
      <c r="D113" s="94"/>
      <c r="E113" s="86"/>
      <c r="F113" s="104">
        <f>SUM(F111:F112)</f>
        <v>3424</v>
      </c>
      <c r="G113" s="11"/>
    </row>
    <row r="114" spans="1:7" ht="36" customHeight="1" thickTop="1">
      <c r="A114" s="9"/>
      <c r="B114" s="84"/>
      <c r="C114" s="95"/>
      <c r="D114" s="95"/>
      <c r="E114" s="87"/>
      <c r="F114" s="64"/>
      <c r="G114" s="11"/>
    </row>
    <row r="115" spans="1:7" ht="20.25">
      <c r="A115" s="9"/>
      <c r="B115" s="83" t="s">
        <v>69</v>
      </c>
      <c r="C115" s="94"/>
      <c r="D115" s="94"/>
      <c r="E115" s="88"/>
      <c r="F115" s="30">
        <v>1501095</v>
      </c>
      <c r="G115" s="11"/>
    </row>
    <row r="116" spans="1:7" ht="21" thickBot="1">
      <c r="A116" s="9"/>
      <c r="B116" s="84" t="s">
        <v>70</v>
      </c>
      <c r="C116" s="95"/>
      <c r="D116" s="95"/>
      <c r="E116" s="89"/>
      <c r="F116" s="26">
        <v>108746</v>
      </c>
      <c r="G116" s="11"/>
    </row>
    <row r="117" spans="1:7" ht="21" thickBot="1">
      <c r="A117" s="9"/>
      <c r="B117" s="101" t="s">
        <v>40</v>
      </c>
      <c r="C117" s="98"/>
      <c r="D117" s="98"/>
      <c r="E117" s="89"/>
      <c r="F117" s="102">
        <f>SUM(F115:F116)</f>
        <v>1609841</v>
      </c>
      <c r="G117" s="11"/>
    </row>
    <row r="118" spans="1:7" ht="21" thickTop="1">
      <c r="A118" s="9"/>
      <c r="B118" s="83"/>
      <c r="C118" s="97"/>
      <c r="D118" s="97"/>
      <c r="E118" s="90"/>
      <c r="F118" s="35"/>
      <c r="G118" s="11"/>
    </row>
    <row r="119" spans="1:7" ht="20.25">
      <c r="A119" s="9"/>
      <c r="B119" s="84"/>
      <c r="C119" s="96"/>
      <c r="D119" s="96"/>
      <c r="E119" s="33"/>
      <c r="F119" s="27"/>
      <c r="G119" s="11"/>
    </row>
    <row r="120" spans="1:7" ht="20.25">
      <c r="A120" s="9"/>
      <c r="B120" s="83"/>
      <c r="C120" s="97"/>
      <c r="D120" s="97"/>
      <c r="E120" s="90"/>
      <c r="F120" s="35"/>
      <c r="G120" s="11"/>
    </row>
    <row r="121" spans="1:7" ht="20.25">
      <c r="A121" s="9"/>
      <c r="B121" s="84"/>
      <c r="C121" s="96"/>
      <c r="D121" s="96"/>
      <c r="E121" s="33"/>
      <c r="F121" s="27"/>
      <c r="G121" s="11"/>
    </row>
    <row r="122" spans="1:7" ht="23.25" thickBot="1">
      <c r="A122" s="12"/>
      <c r="B122" s="75"/>
      <c r="C122" s="75"/>
      <c r="D122" s="75"/>
      <c r="E122" s="75"/>
      <c r="F122" s="75"/>
      <c r="G122" s="14"/>
    </row>
    <row r="123" spans="1:7" ht="60" customHeight="1" thickBot="1">
      <c r="A123" s="7"/>
      <c r="B123" s="7"/>
      <c r="C123" s="7"/>
      <c r="D123" s="7"/>
      <c r="E123" s="7"/>
      <c r="F123" s="7"/>
      <c r="G123" s="7"/>
    </row>
    <row r="124" spans="1:7" ht="15">
      <c r="A124" s="3"/>
      <c r="B124" s="4"/>
      <c r="C124" s="4"/>
      <c r="D124" s="4"/>
      <c r="E124" s="4"/>
      <c r="F124" s="4"/>
      <c r="G124" s="5"/>
    </row>
    <row r="125" spans="1:7" ht="20.25">
      <c r="A125" s="9"/>
      <c r="B125" s="145"/>
      <c r="C125" s="146"/>
      <c r="D125" s="146"/>
      <c r="E125" s="146"/>
      <c r="F125" s="147"/>
      <c r="G125" s="15"/>
    </row>
    <row r="126" spans="1:7" ht="20.25">
      <c r="A126" s="9"/>
      <c r="B126" s="145" t="s">
        <v>41</v>
      </c>
      <c r="C126" s="146"/>
      <c r="D126" s="146"/>
      <c r="E126" s="146"/>
      <c r="F126" s="147"/>
      <c r="G126" s="15"/>
    </row>
    <row r="127" spans="1:7" ht="20.25">
      <c r="A127" s="9"/>
      <c r="B127" s="28"/>
      <c r="C127" s="28"/>
      <c r="D127" s="99"/>
      <c r="E127" s="100"/>
      <c r="F127" s="29"/>
      <c r="G127" s="11"/>
    </row>
    <row r="128" spans="1:7" ht="20.25">
      <c r="A128" s="9"/>
      <c r="B128" s="50" t="s">
        <v>42</v>
      </c>
      <c r="C128" s="64">
        <v>200</v>
      </c>
      <c r="D128" s="114">
        <v>390</v>
      </c>
      <c r="E128" s="115">
        <f>+C128*D128</f>
        <v>78000</v>
      </c>
      <c r="F128" s="69"/>
      <c r="G128" s="11"/>
    </row>
    <row r="129" spans="1:7" ht="20.25">
      <c r="A129" s="9"/>
      <c r="B129" s="60"/>
      <c r="C129" s="60"/>
      <c r="D129" s="117"/>
      <c r="E129" s="116"/>
      <c r="F129" s="59"/>
      <c r="G129" s="11"/>
    </row>
    <row r="130" spans="1:7" ht="20.25">
      <c r="A130" s="9"/>
      <c r="B130" s="61" t="s">
        <v>43</v>
      </c>
      <c r="C130" s="106"/>
      <c r="D130" s="106"/>
      <c r="E130" s="67">
        <v>5500</v>
      </c>
      <c r="F130" s="71"/>
      <c r="G130" s="11"/>
    </row>
    <row r="131" spans="1:7" ht="38.25" customHeight="1" thickBot="1">
      <c r="A131" s="9"/>
      <c r="B131" s="118" t="s">
        <v>44</v>
      </c>
      <c r="C131" s="77"/>
      <c r="D131" s="77"/>
      <c r="E131" s="119">
        <f>SUM(E127:E130)</f>
        <v>83500</v>
      </c>
      <c r="F131" s="27"/>
      <c r="G131" s="11"/>
    </row>
    <row r="132" spans="1:7" ht="21" thickTop="1">
      <c r="A132" s="9"/>
      <c r="B132" s="37"/>
      <c r="C132" s="46"/>
      <c r="D132" s="46"/>
      <c r="E132" s="46"/>
      <c r="F132" s="25"/>
      <c r="G132" s="11"/>
    </row>
    <row r="133" spans="1:7" ht="20.25">
      <c r="A133" s="9"/>
      <c r="B133" s="32"/>
      <c r="C133" s="26"/>
      <c r="D133" s="26"/>
      <c r="E133" s="26"/>
      <c r="F133" s="27"/>
      <c r="G133" s="11"/>
    </row>
    <row r="134" spans="1:7" ht="20.25">
      <c r="A134" s="9"/>
      <c r="B134" s="37"/>
      <c r="C134" s="46"/>
      <c r="D134" s="46"/>
      <c r="E134" s="46"/>
      <c r="F134" s="25"/>
      <c r="G134" s="11"/>
    </row>
    <row r="135" spans="1:7" ht="20.25">
      <c r="A135" s="9"/>
      <c r="B135" s="32"/>
      <c r="C135" s="32"/>
      <c r="D135" s="32"/>
      <c r="E135" s="32"/>
      <c r="F135" s="33"/>
      <c r="G135" s="11"/>
    </row>
    <row r="136" spans="1:7" ht="20.25">
      <c r="A136" s="9"/>
      <c r="B136" s="37"/>
      <c r="C136" s="30"/>
      <c r="D136" s="30"/>
      <c r="E136" s="30"/>
      <c r="F136" s="25"/>
      <c r="G136" s="11"/>
    </row>
    <row r="137" spans="1:7" ht="20.25">
      <c r="A137" s="9"/>
      <c r="B137" s="32"/>
      <c r="C137" s="32"/>
      <c r="D137" s="32"/>
      <c r="E137" s="32"/>
      <c r="F137" s="33"/>
      <c r="G137" s="11"/>
    </row>
    <row r="138" spans="1:7" ht="20.25">
      <c r="A138" s="9"/>
      <c r="B138" s="34"/>
      <c r="C138" s="34"/>
      <c r="D138" s="34"/>
      <c r="E138" s="34"/>
      <c r="F138" s="35"/>
      <c r="G138" s="11"/>
    </row>
    <row r="139" spans="1:7" ht="20.25">
      <c r="A139" s="9"/>
      <c r="B139" s="32"/>
      <c r="C139" s="32"/>
      <c r="D139" s="32"/>
      <c r="E139" s="32"/>
      <c r="F139" s="27"/>
      <c r="G139" s="11"/>
    </row>
    <row r="140" spans="1:7" ht="23.25" thickBot="1">
      <c r="A140" s="12"/>
      <c r="B140" s="75"/>
      <c r="C140" s="75"/>
      <c r="D140" s="75"/>
      <c r="E140" s="75"/>
      <c r="F140" s="75"/>
      <c r="G140" s="14"/>
    </row>
    <row r="141" spans="1:8" ht="23.25" thickBot="1">
      <c r="A141" s="108"/>
      <c r="C141" s="108"/>
      <c r="D141" s="108"/>
      <c r="E141" s="108"/>
      <c r="F141" s="108"/>
      <c r="G141" s="108"/>
      <c r="H141" s="108"/>
    </row>
    <row r="142" spans="1:7" ht="15">
      <c r="A142" s="3"/>
      <c r="B142" s="4"/>
      <c r="C142" s="4"/>
      <c r="D142" s="4"/>
      <c r="E142" s="4"/>
      <c r="F142" s="4"/>
      <c r="G142" s="5"/>
    </row>
    <row r="143" spans="1:7" ht="20.25">
      <c r="A143" s="9"/>
      <c r="B143" s="145" t="s">
        <v>45</v>
      </c>
      <c r="C143" s="146"/>
      <c r="D143" s="146"/>
      <c r="E143" s="146"/>
      <c r="F143" s="147"/>
      <c r="G143" s="15"/>
    </row>
    <row r="144" spans="1:7" ht="21" thickBot="1">
      <c r="A144" s="9"/>
      <c r="B144" s="72"/>
      <c r="C144" s="72"/>
      <c r="D144" s="72"/>
      <c r="E144" s="72"/>
      <c r="F144" s="73"/>
      <c r="G144" s="15"/>
    </row>
    <row r="145" spans="1:7" ht="20.25">
      <c r="A145" s="9"/>
      <c r="B145" s="28"/>
      <c r="C145" s="76" t="s">
        <v>47</v>
      </c>
      <c r="D145" s="107" t="s">
        <v>48</v>
      </c>
      <c r="E145" s="105" t="s">
        <v>51</v>
      </c>
      <c r="F145" s="78" t="s">
        <v>60</v>
      </c>
      <c r="G145" s="11"/>
    </row>
    <row r="146" spans="1:7" ht="30" customHeight="1">
      <c r="A146" s="9"/>
      <c r="B146" s="61" t="s">
        <v>46</v>
      </c>
      <c r="C146" s="67">
        <v>2620</v>
      </c>
      <c r="D146" s="67">
        <v>2494</v>
      </c>
      <c r="E146" s="109">
        <v>0.8</v>
      </c>
      <c r="F146" s="109">
        <f>+D146/C146</f>
        <v>0.9519083969465649</v>
      </c>
      <c r="G146" s="11"/>
    </row>
    <row r="147" spans="1:7" ht="20.25">
      <c r="A147" s="9"/>
      <c r="B147" s="32"/>
      <c r="C147" s="26"/>
      <c r="D147" s="26"/>
      <c r="E147" s="110"/>
      <c r="F147" s="110"/>
      <c r="G147" s="11"/>
    </row>
    <row r="148" spans="1:7" ht="30" customHeight="1">
      <c r="A148" s="9"/>
      <c r="B148" s="61" t="s">
        <v>49</v>
      </c>
      <c r="C148" s="67">
        <v>930</v>
      </c>
      <c r="D148" s="67">
        <v>853</v>
      </c>
      <c r="E148" s="109">
        <v>0.8</v>
      </c>
      <c r="F148" s="109">
        <f>+D148/C148</f>
        <v>0.9172043010752688</v>
      </c>
      <c r="G148" s="11"/>
    </row>
    <row r="149" spans="1:7" ht="20.25">
      <c r="A149" s="9"/>
      <c r="B149" s="36"/>
      <c r="C149" s="74"/>
      <c r="D149" s="74"/>
      <c r="E149" s="74"/>
      <c r="F149" s="69"/>
      <c r="G149" s="11"/>
    </row>
    <row r="150" spans="1:7" ht="30" customHeight="1" thickBot="1">
      <c r="A150" s="9"/>
      <c r="B150" s="125" t="s">
        <v>50</v>
      </c>
      <c r="C150" s="126"/>
      <c r="D150" s="126"/>
      <c r="E150" s="127">
        <f>SUM(D146:D148)*15*E146</f>
        <v>40164</v>
      </c>
      <c r="F150" s="128"/>
      <c r="G150" s="11"/>
    </row>
    <row r="151" spans="1:7" ht="21" thickTop="1">
      <c r="A151" s="9"/>
      <c r="B151" s="32"/>
      <c r="C151" s="26"/>
      <c r="D151" s="26"/>
      <c r="E151" s="26"/>
      <c r="F151" s="27"/>
      <c r="G151" s="11"/>
    </row>
    <row r="152" spans="1:7" ht="20.25">
      <c r="A152" s="9"/>
      <c r="B152" s="37"/>
      <c r="C152" s="30"/>
      <c r="D152" s="30"/>
      <c r="E152" s="30"/>
      <c r="F152" s="25"/>
      <c r="G152" s="11"/>
    </row>
    <row r="153" spans="1:7" ht="20.25">
      <c r="A153" s="9"/>
      <c r="B153" s="32"/>
      <c r="C153" s="26"/>
      <c r="D153" s="26"/>
      <c r="E153" s="26"/>
      <c r="F153" s="27"/>
      <c r="G153" s="11"/>
    </row>
    <row r="154" spans="1:7" ht="20.25">
      <c r="A154" s="9"/>
      <c r="B154" s="37"/>
      <c r="C154" s="30"/>
      <c r="D154" s="30"/>
      <c r="E154" s="30"/>
      <c r="F154" s="25"/>
      <c r="G154" s="11"/>
    </row>
    <row r="155" spans="1:7" ht="20.25">
      <c r="A155" s="9"/>
      <c r="B155" s="32"/>
      <c r="C155" s="32"/>
      <c r="D155" s="32"/>
      <c r="E155" s="32"/>
      <c r="F155" s="33"/>
      <c r="G155" s="11"/>
    </row>
    <row r="156" spans="1:7" ht="20.25">
      <c r="A156" s="9"/>
      <c r="B156" s="34"/>
      <c r="C156" s="34"/>
      <c r="D156" s="34"/>
      <c r="E156" s="34"/>
      <c r="F156" s="35"/>
      <c r="G156" s="11"/>
    </row>
    <row r="157" spans="1:7" ht="20.25">
      <c r="A157" s="9"/>
      <c r="B157" s="32"/>
      <c r="C157" s="32"/>
      <c r="D157" s="32"/>
      <c r="E157" s="32"/>
      <c r="F157" s="27"/>
      <c r="G157" s="11"/>
    </row>
    <row r="158" spans="1:7" ht="23.25" thickBot="1">
      <c r="A158" s="12"/>
      <c r="B158" s="75"/>
      <c r="C158" s="75"/>
      <c r="D158" s="75"/>
      <c r="E158" s="75"/>
      <c r="F158" s="75"/>
      <c r="G158" s="14"/>
    </row>
    <row r="159" s="7" customFormat="1" ht="60" customHeight="1"/>
    <row r="160" spans="1:8" ht="15">
      <c r="A160" s="7"/>
      <c r="C160" s="7"/>
      <c r="D160" s="7"/>
      <c r="E160" s="7"/>
      <c r="F160" s="7"/>
      <c r="G160" s="7"/>
      <c r="H160" s="7"/>
    </row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</sheetData>
  <mergeCells count="16">
    <mergeCell ref="B143:F143"/>
    <mergeCell ref="A8:G8"/>
    <mergeCell ref="A9:G9"/>
    <mergeCell ref="A10:G10"/>
    <mergeCell ref="A11:G11"/>
    <mergeCell ref="A13:G13"/>
    <mergeCell ref="B12:G12"/>
    <mergeCell ref="B21:F21"/>
    <mergeCell ref="A14:G14"/>
    <mergeCell ref="B89:F89"/>
    <mergeCell ref="B125:F125"/>
    <mergeCell ref="B107:F107"/>
    <mergeCell ref="B126:F126"/>
    <mergeCell ref="B108:F108"/>
    <mergeCell ref="B90:F90"/>
    <mergeCell ref="B39:F39"/>
  </mergeCells>
  <printOptions horizontalCentered="1" verticalCentered="1"/>
  <pageMargins left="0.7" right="0.7" top="0.75" bottom="0.75" header="0.3" footer="0.3"/>
  <pageSetup horizontalDpi="600" verticalDpi="600" orientation="portrait" scale="78" r:id="rId2"/>
  <headerFooter>
    <oddHeader>&amp;R&amp;"Arial Rounded MT Bold,Regular"&amp;12&amp;D</oddHeader>
    <oddFooter>&amp;C&amp;"Arial Rounded MT Bold,Regular"&amp;12&amp;P</oddFooter>
  </headerFooter>
  <rowBreaks count="4" manualBreakCount="4">
    <brk id="38" max="16383" man="1"/>
    <brk id="69" max="16383" man="1"/>
    <brk id="104" max="16383" man="1"/>
    <brk id="14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Business Manager</cp:lastModifiedBy>
  <cp:lastPrinted>2014-03-28T23:00:14Z</cp:lastPrinted>
  <dcterms:created xsi:type="dcterms:W3CDTF">2014-03-27T15:54:49Z</dcterms:created>
  <dcterms:modified xsi:type="dcterms:W3CDTF">2014-03-28T23:03:45Z</dcterms:modified>
  <cp:category/>
  <cp:version/>
  <cp:contentType/>
  <cp:contentStatus/>
</cp:coreProperties>
</file>